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iana\BZWW\21_BiVo und LBP\Notenrechner BZWW\"/>
    </mc:Choice>
  </mc:AlternateContent>
  <xr:revisionPtr revIDLastSave="0" documentId="13_ncr:1_{320D4F9B-A3BD-4F8A-9950-0262CD833E6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M1 G&amp;K" sheetId="1" r:id="rId1"/>
  </sheets>
  <definedNames>
    <definedName name="_xlnm.Print_Area" localSheetId="0">'BM1 G&amp;K'!$A$1:$Y$45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9" i="1" l="1"/>
  <c r="Q19" i="1"/>
  <c r="Q27" i="1"/>
  <c r="Q25" i="1"/>
  <c r="Q23" i="1"/>
  <c r="U23" i="1"/>
  <c r="AA23" i="1"/>
  <c r="Q21" i="1"/>
  <c r="U21" i="1"/>
  <c r="AA21" i="1"/>
  <c r="AA19" i="1"/>
  <c r="Q17" i="1"/>
  <c r="U17" i="1"/>
  <c r="AA17" i="1"/>
  <c r="Q15" i="1"/>
  <c r="U15" i="1"/>
  <c r="AA15" i="1"/>
  <c r="Q13" i="1"/>
  <c r="U13" i="1"/>
  <c r="AA13" i="1"/>
  <c r="Q11" i="1"/>
  <c r="U11" i="1"/>
  <c r="AA11" i="1"/>
  <c r="Q9" i="1"/>
  <c r="U9" i="1"/>
  <c r="AA9" i="1"/>
  <c r="U25" i="1"/>
  <c r="Y9" i="1"/>
  <c r="AA25" i="1"/>
  <c r="U29" i="1"/>
  <c r="U31" i="1"/>
</calcChain>
</file>

<file path=xl/sharedStrings.xml><?xml version="1.0" encoding="utf-8"?>
<sst xmlns="http://schemas.openxmlformats.org/spreadsheetml/2006/main" count="54" uniqueCount="44">
  <si>
    <t>Prüfungsfächer</t>
  </si>
  <si>
    <t>1. Lehrjahr</t>
  </si>
  <si>
    <t>2. Lehrjahr</t>
  </si>
  <si>
    <t>3. Lehrjahr</t>
  </si>
  <si>
    <t>Fachnote</t>
  </si>
  <si>
    <t>Berechnung Ø ERFA</t>
  </si>
  <si>
    <t>Gesamt Ø</t>
  </si>
  <si>
    <t>Schulischer Teil</t>
  </si>
  <si>
    <t>Prüfungs-note</t>
  </si>
  <si>
    <t>1. Sem</t>
  </si>
  <si>
    <t>2. Sem</t>
  </si>
  <si>
    <t>3. Sem</t>
  </si>
  <si>
    <t>4. Sem</t>
  </si>
  <si>
    <t>5. Sem</t>
  </si>
  <si>
    <t>6. Sem</t>
  </si>
  <si>
    <t>Gew.</t>
  </si>
  <si>
    <t>Anzahl ungenügende Fachnoten</t>
  </si>
  <si>
    <t>Halbe Noten mit Punkt statt mit Komma eingeben (4.5 statt 4,5)</t>
  </si>
  <si>
    <t>Hinweise Notenrechner</t>
  </si>
  <si>
    <t>Bestehensnormen</t>
  </si>
  <si>
    <t>Bildungszentrum für Wirtschaft Weinfelden</t>
  </si>
  <si>
    <t>§</t>
  </si>
  <si>
    <t>intern</t>
  </si>
  <si>
    <t>Berechnung negative Notenabweichung</t>
  </si>
  <si>
    <t>Summe der negativen Notenabweichungen</t>
  </si>
  <si>
    <t>BM</t>
  </si>
  <si>
    <t>1. Landessprache (Deutsch)</t>
  </si>
  <si>
    <t>2. Landessprache (Französisch)</t>
  </si>
  <si>
    <t>3. Sprache (Englisch)</t>
  </si>
  <si>
    <t>Mathematik</t>
  </si>
  <si>
    <t>Gestaltung, Kunst, Kultur</t>
  </si>
  <si>
    <t>Information und Kommunikation</t>
  </si>
  <si>
    <t>Geschichte und Politik</t>
  </si>
  <si>
    <t>Technik und Umwelt</t>
  </si>
  <si>
    <t>Interdisziplinäre Projektarbeit (IDPA)</t>
  </si>
  <si>
    <t>Interdisziplinäres Arbeiten in den Fächern (IDAF)</t>
  </si>
  <si>
    <t>Die Prüfung gilt als bestanden, wenn in der schulischen Abschlussprüfung die Bestehensnormen erfüllt sind:</t>
  </si>
  <si>
    <t>1/9</t>
  </si>
  <si>
    <t>Die Gesamtnote beträgt mindestens 4.0, nicht mehr als zwei Fachnoten sind ungenügend und die Summe der negativen Notenabweichungen zur Note 4.0 beträgt nicht mehr als 2.0 Notenpunkte.</t>
  </si>
  <si>
    <t>Der Berufsmaturitätsausweis wird nur vergeben, wenn die LAP bestanden ist.</t>
  </si>
  <si>
    <t>gemäss Rahmenlehrplan 2012</t>
  </si>
  <si>
    <t>Stand: 29.03.2019 / ohne Gewähr</t>
  </si>
  <si>
    <t>Gestaltung und Kunst</t>
  </si>
  <si>
    <t xml:space="preserve">Notenrechner Berufsmaturitätsprüfung BM1    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</si>
</sst>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i/>
      <sz val="10"/>
      <color theme="5" tint="-0.24997711111789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rgb="FF1E2528"/>
      <name val="Arial"/>
      <family val="2"/>
    </font>
    <font>
      <sz val="10"/>
      <color rgb="FF1E2528"/>
      <name val="Arial"/>
      <family val="2"/>
    </font>
    <font>
      <sz val="9"/>
      <color rgb="FF1E252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DCE3E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20"/>
      <color rgb="FF1E2528"/>
      <name val="Arial"/>
      <family val="2"/>
    </font>
    <font>
      <sz val="14"/>
      <color rgb="FF1E2528"/>
      <name val="Arial"/>
      <family val="2"/>
    </font>
    <font>
      <sz val="10"/>
      <color theme="1"/>
      <name val="Wingdings"/>
      <charset val="2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0"/>
      <color rgb="FF7EA5B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3E9"/>
        <bgColor indexed="64"/>
      </patternFill>
    </fill>
    <fill>
      <patternFill patternType="solid">
        <fgColor rgb="FFA8BEC9"/>
        <bgColor indexed="64"/>
      </patternFill>
    </fill>
    <fill>
      <patternFill patternType="solid">
        <fgColor rgb="FF94B5C4"/>
        <bgColor indexed="64"/>
      </patternFill>
    </fill>
    <fill>
      <patternFill patternType="solid">
        <fgColor rgb="FF637B85"/>
        <bgColor indexed="64"/>
      </patternFill>
    </fill>
    <fill>
      <patternFill patternType="solid">
        <fgColor rgb="FF7EA5B4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1E252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4" fillId="2" borderId="0" xfId="0" applyFont="1" applyFill="1" applyAlignment="1" applyProtection="1">
      <alignment horizontal="center" vertical="center" wrapText="1"/>
    </xf>
    <xf numFmtId="164" fontId="2" fillId="2" borderId="0" xfId="0" applyNumberFormat="1" applyFont="1" applyFill="1" applyProtection="1"/>
    <xf numFmtId="164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 vertical="center" textRotation="90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 vertical="center"/>
    </xf>
    <xf numFmtId="164" fontId="13" fillId="2" borderId="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164" fontId="12" fillId="2" borderId="0" xfId="0" applyNumberFormat="1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9" fillId="9" borderId="0" xfId="0" applyFont="1" applyFill="1" applyAlignment="1" applyProtection="1">
      <alignment vertical="center"/>
    </xf>
    <xf numFmtId="0" fontId="9" fillId="9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9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8" fillId="6" borderId="0" xfId="0" applyFont="1" applyFill="1" applyAlignment="1" applyProtection="1">
      <alignment horizontal="center"/>
    </xf>
    <xf numFmtId="0" fontId="20" fillId="2" borderId="0" xfId="0" applyFont="1" applyFill="1" applyProtection="1"/>
    <xf numFmtId="0" fontId="21" fillId="2" borderId="0" xfId="0" applyFont="1" applyFill="1" applyProtection="1"/>
    <xf numFmtId="0" fontId="22" fillId="2" borderId="0" xfId="0" applyFont="1" applyFill="1" applyBorder="1" applyAlignment="1" applyProtection="1">
      <alignment horizontal="right"/>
    </xf>
    <xf numFmtId="0" fontId="13" fillId="8" borderId="0" xfId="0" applyFont="1" applyFill="1" applyBorder="1" applyProtection="1"/>
    <xf numFmtId="0" fontId="12" fillId="8" borderId="0" xfId="0" applyFont="1" applyFill="1" applyBorder="1" applyProtection="1"/>
    <xf numFmtId="0" fontId="12" fillId="8" borderId="0" xfId="0" applyFont="1" applyFill="1" applyBorder="1" applyAlignment="1" applyProtection="1">
      <alignment horizontal="center" vertical="center" wrapText="1"/>
    </xf>
    <xf numFmtId="164" fontId="12" fillId="8" borderId="0" xfId="0" applyNumberFormat="1" applyFont="1" applyFill="1" applyBorder="1" applyProtection="1"/>
    <xf numFmtId="0" fontId="7" fillId="8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164" fontId="12" fillId="2" borderId="0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wrapText="1"/>
    </xf>
    <xf numFmtId="0" fontId="12" fillId="8" borderId="0" xfId="0" applyFont="1" applyFill="1" applyBorder="1" applyAlignment="1" applyProtection="1">
      <alignment wrapText="1"/>
    </xf>
    <xf numFmtId="164" fontId="12" fillId="8" borderId="0" xfId="0" applyNumberFormat="1" applyFont="1" applyFill="1" applyBorder="1" applyAlignment="1" applyProtection="1">
      <alignment wrapText="1"/>
    </xf>
    <xf numFmtId="0" fontId="7" fillId="8" borderId="0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right" vertical="top"/>
    </xf>
    <xf numFmtId="0" fontId="7" fillId="9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left" vertical="center"/>
    </xf>
    <xf numFmtId="0" fontId="14" fillId="9" borderId="0" xfId="0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horizontal="center"/>
    </xf>
    <xf numFmtId="0" fontId="2" fillId="11" borderId="0" xfId="0" applyFont="1" applyFill="1" applyAlignment="1" applyProtection="1">
      <alignment horizontal="center" vertical="center"/>
    </xf>
    <xf numFmtId="0" fontId="23" fillId="1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 vertical="center"/>
    </xf>
    <xf numFmtId="49" fontId="8" fillId="8" borderId="0" xfId="0" applyNumberFormat="1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right" vertical="center"/>
    </xf>
    <xf numFmtId="0" fontId="17" fillId="2" borderId="0" xfId="0" applyFont="1" applyFill="1" applyAlignment="1" applyProtection="1">
      <alignment vertical="center"/>
    </xf>
    <xf numFmtId="0" fontId="24" fillId="0" borderId="0" xfId="0" applyFont="1" applyAlignment="1">
      <alignment vertical="center"/>
    </xf>
    <xf numFmtId="1" fontId="25" fillId="10" borderId="0" xfId="0" applyNumberFormat="1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</xf>
    <xf numFmtId="164" fontId="25" fillId="10" borderId="0" xfId="0" applyNumberFormat="1" applyFont="1" applyFill="1" applyAlignment="1" applyProtection="1">
      <alignment horizontal="center" vertical="center"/>
      <protection hidden="1"/>
    </xf>
    <xf numFmtId="0" fontId="27" fillId="9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8" fillId="2" borderId="0" xfId="0" applyFont="1" applyFill="1" applyProtection="1"/>
    <xf numFmtId="0" fontId="14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Protection="1"/>
    <xf numFmtId="0" fontId="2" fillId="11" borderId="0" xfId="0" applyFont="1" applyFill="1" applyAlignment="1" applyProtection="1">
      <alignment horizontal="center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center" vertical="center"/>
    </xf>
    <xf numFmtId="0" fontId="2" fillId="11" borderId="0" xfId="0" applyFont="1" applyFill="1" applyAlignment="1" applyProtection="1">
      <alignment horizontal="center"/>
    </xf>
    <xf numFmtId="49" fontId="8" fillId="8" borderId="0" xfId="0" applyNumberFormat="1" applyFont="1" applyFill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 textRotation="90" wrapText="1"/>
    </xf>
    <xf numFmtId="0" fontId="14" fillId="9" borderId="0" xfId="0" applyFont="1" applyFill="1" applyBorder="1" applyAlignment="1" applyProtection="1">
      <alignment horizontal="center" vertical="center" wrapText="1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wrapText="1"/>
    </xf>
    <xf numFmtId="0" fontId="18" fillId="11" borderId="0" xfId="0" applyFont="1" applyFill="1" applyAlignment="1" applyProtection="1">
      <alignment horizontal="center" textRotation="90" wrapText="1"/>
    </xf>
    <xf numFmtId="0" fontId="2" fillId="11" borderId="0" xfId="0" applyFont="1" applyFill="1" applyAlignment="1" applyProtection="1">
      <alignment horizontal="center" vertical="center"/>
    </xf>
    <xf numFmtId="49" fontId="8" fillId="8" borderId="0" xfId="0" applyNumberFormat="1" applyFont="1" applyFill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164" fontId="14" fillId="6" borderId="0" xfId="0" applyNumberFormat="1" applyFont="1" applyFill="1" applyBorder="1" applyAlignment="1" applyProtection="1">
      <alignment horizontal="center" vertical="center"/>
    </xf>
    <xf numFmtId="164" fontId="14" fillId="7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Protection="1"/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7EA5B4"/>
      <color rgb="FF637B85"/>
      <color rgb="FF94B5C4"/>
      <color rgb="FFF6F7F8"/>
      <color rgb="FF1E2528"/>
      <color rgb="FFA8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60156</xdr:colOff>
      <xdr:row>8</xdr:row>
      <xdr:rowOff>10027</xdr:rowOff>
    </xdr:from>
    <xdr:to>
      <xdr:col>23</xdr:col>
      <xdr:colOff>240156</xdr:colOff>
      <xdr:row>26</xdr:row>
      <xdr:rowOff>211666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30524" y="4672264"/>
          <a:ext cx="180000" cy="2307165"/>
        </a:xfrm>
        <a:prstGeom prst="rightBrac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23</xdr:col>
      <xdr:colOff>113794</xdr:colOff>
      <xdr:row>0</xdr:row>
      <xdr:rowOff>49131</xdr:rowOff>
    </xdr:from>
    <xdr:to>
      <xdr:col>24</xdr:col>
      <xdr:colOff>814132</xdr:colOff>
      <xdr:row>0</xdr:row>
      <xdr:rowOff>399049</xdr:rowOff>
    </xdr:to>
    <xdr:pic>
      <xdr:nvPicPr>
        <xdr:cNvPr id="1079" name="Grafik 7" descr="KTG_Logo_Verw_42mm.wm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162" y="49131"/>
          <a:ext cx="1031207" cy="349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M49"/>
  <sheetViews>
    <sheetView showGridLines="0" showRowColHeaders="0" tabSelected="1" zoomScale="95" zoomScaleNormal="95" workbookViewId="0">
      <selection activeCell="E9" sqref="E9"/>
    </sheetView>
  </sheetViews>
  <sheetFormatPr baseColWidth="10" defaultRowHeight="14.25" x14ac:dyDescent="0.2"/>
  <cols>
    <col min="1" max="1" width="11.42578125" style="1"/>
    <col min="2" max="2" width="0.85546875" style="1" customWidth="1"/>
    <col min="3" max="3" width="52.42578125" style="1" customWidth="1"/>
    <col min="4" max="4" width="2.28515625" style="1" customWidth="1"/>
    <col min="5" max="5" width="8.42578125" style="1" customWidth="1"/>
    <col min="6" max="6" width="0.85546875" style="1" customWidth="1"/>
    <col min="7" max="7" width="8.42578125" style="1" customWidth="1"/>
    <col min="8" max="8" width="2.28515625" style="1" customWidth="1"/>
    <col min="9" max="9" width="8.42578125" style="1" customWidth="1"/>
    <col min="10" max="10" width="0.85546875" style="1" customWidth="1"/>
    <col min="11" max="11" width="8.42578125" style="1" customWidth="1"/>
    <col min="12" max="12" width="2.28515625" style="1" customWidth="1"/>
    <col min="13" max="13" width="8.42578125" style="1" customWidth="1"/>
    <col min="14" max="14" width="0.85546875" style="1" customWidth="1"/>
    <col min="15" max="15" width="8.42578125" style="1" customWidth="1"/>
    <col min="16" max="16" width="2.28515625" style="1" customWidth="1"/>
    <col min="17" max="17" width="12.7109375" style="1" customWidth="1"/>
    <col min="18" max="18" width="0.85546875" style="1" customWidth="1"/>
    <col min="19" max="19" width="11.42578125" style="1"/>
    <col min="20" max="20" width="2.28515625" style="1" customWidth="1"/>
    <col min="21" max="21" width="11.42578125" style="1"/>
    <col min="22" max="22" width="0.85546875" style="1" customWidth="1"/>
    <col min="23" max="23" width="3.42578125" style="10" bestFit="1" customWidth="1"/>
    <col min="24" max="24" width="5" style="1" customWidth="1"/>
    <col min="25" max="25" width="13" style="1" customWidth="1"/>
    <col min="26" max="26" width="11.42578125" style="1"/>
    <col min="27" max="27" width="11.42578125" style="55" hidden="1" customWidth="1"/>
    <col min="28" max="28" width="11.42578125" style="1"/>
    <col min="29" max="39" width="0" style="1" hidden="1" customWidth="1"/>
    <col min="40" max="16384" width="11.42578125" style="1"/>
  </cols>
  <sheetData>
    <row r="1" spans="1:39" ht="39.75" customHeight="1" x14ac:dyDescent="0.3">
      <c r="A1" s="34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  <c r="X1" s="35"/>
      <c r="Y1" s="35"/>
      <c r="AA1" s="57" t="s">
        <v>22</v>
      </c>
      <c r="AC1" s="1">
        <v>6</v>
      </c>
      <c r="AD1" s="1">
        <v>5.5</v>
      </c>
      <c r="AE1" s="1">
        <v>5</v>
      </c>
      <c r="AF1" s="1">
        <v>4.5</v>
      </c>
      <c r="AG1" s="1">
        <v>4</v>
      </c>
      <c r="AH1" s="1">
        <v>3.5</v>
      </c>
      <c r="AI1" s="1">
        <v>3</v>
      </c>
      <c r="AJ1" s="1">
        <v>2.5</v>
      </c>
      <c r="AK1" s="1">
        <v>2</v>
      </c>
      <c r="AL1" s="1">
        <v>1.5</v>
      </c>
      <c r="AM1" s="1">
        <v>1</v>
      </c>
    </row>
    <row r="2" spans="1:39" ht="7.5" customHeight="1" x14ac:dyDescent="0.2">
      <c r="AA2" s="85" t="s">
        <v>23</v>
      </c>
    </row>
    <row r="3" spans="1:39" ht="26.25" customHeight="1" x14ac:dyDescent="0.4">
      <c r="A3" s="37" t="s">
        <v>43</v>
      </c>
      <c r="I3" s="92" t="s">
        <v>42</v>
      </c>
      <c r="T3" s="10"/>
      <c r="V3" s="33"/>
      <c r="Y3" s="33"/>
      <c r="AA3" s="85"/>
    </row>
    <row r="4" spans="1:39" ht="18" x14ac:dyDescent="0.25">
      <c r="A4" s="38" t="s">
        <v>40</v>
      </c>
      <c r="AA4" s="85"/>
    </row>
    <row r="5" spans="1:39" ht="39.950000000000003" customHeight="1" x14ac:dyDescent="0.2">
      <c r="A5" s="2"/>
      <c r="AA5" s="85"/>
    </row>
    <row r="6" spans="1:39" s="72" customFormat="1" ht="31.5" customHeight="1" x14ac:dyDescent="0.2">
      <c r="A6" s="67" t="s">
        <v>25</v>
      </c>
      <c r="B6" s="68"/>
      <c r="C6" s="69"/>
      <c r="D6" s="70"/>
      <c r="E6" s="82" t="s">
        <v>1</v>
      </c>
      <c r="F6" s="82"/>
      <c r="G6" s="82"/>
      <c r="H6" s="71"/>
      <c r="I6" s="82" t="s">
        <v>2</v>
      </c>
      <c r="J6" s="82"/>
      <c r="K6" s="82"/>
      <c r="L6" s="71"/>
      <c r="M6" s="82" t="s">
        <v>3</v>
      </c>
      <c r="N6" s="82"/>
      <c r="O6" s="82"/>
      <c r="P6" s="71"/>
      <c r="Q6" s="54" t="s">
        <v>5</v>
      </c>
      <c r="R6" s="71"/>
      <c r="S6" s="54" t="s">
        <v>8</v>
      </c>
      <c r="T6" s="71"/>
      <c r="U6" s="54" t="s">
        <v>4</v>
      </c>
      <c r="V6" s="71"/>
      <c r="W6" s="11" t="s">
        <v>15</v>
      </c>
      <c r="X6" s="71"/>
      <c r="Y6" s="76" t="s">
        <v>6</v>
      </c>
      <c r="AA6" s="85"/>
    </row>
    <row r="7" spans="1:39" ht="6" customHeight="1" x14ac:dyDescent="0.2">
      <c r="A7" s="12"/>
      <c r="B7" s="13"/>
      <c r="C7" s="14"/>
      <c r="D7" s="13"/>
      <c r="E7" s="15"/>
      <c r="F7" s="13"/>
      <c r="G7" s="15"/>
      <c r="H7" s="15"/>
      <c r="I7" s="15"/>
      <c r="J7" s="13"/>
      <c r="K7" s="15"/>
      <c r="L7" s="15"/>
      <c r="M7" s="15"/>
      <c r="N7" s="13"/>
      <c r="O7" s="15"/>
      <c r="P7" s="16"/>
      <c r="Q7" s="15"/>
      <c r="R7" s="15"/>
      <c r="S7" s="15"/>
      <c r="T7" s="16"/>
      <c r="U7" s="17"/>
      <c r="V7" s="15"/>
      <c r="X7" s="17"/>
      <c r="Y7" s="18"/>
      <c r="AA7" s="85"/>
    </row>
    <row r="8" spans="1:39" ht="23.25" customHeight="1" x14ac:dyDescent="0.2">
      <c r="A8" s="19"/>
      <c r="B8" s="13"/>
      <c r="C8" s="53" t="s">
        <v>0</v>
      </c>
      <c r="D8" s="13"/>
      <c r="E8" s="7" t="s">
        <v>9</v>
      </c>
      <c r="F8" s="8"/>
      <c r="G8" s="7" t="s">
        <v>10</v>
      </c>
      <c r="H8" s="7"/>
      <c r="I8" s="7" t="s">
        <v>11</v>
      </c>
      <c r="J8" s="8"/>
      <c r="K8" s="7" t="s">
        <v>12</v>
      </c>
      <c r="L8" s="7"/>
      <c r="M8" s="7" t="s">
        <v>13</v>
      </c>
      <c r="N8" s="8"/>
      <c r="O8" s="7" t="s">
        <v>14</v>
      </c>
      <c r="P8" s="9"/>
      <c r="Q8" s="7"/>
      <c r="R8" s="7"/>
      <c r="S8" s="7"/>
      <c r="T8" s="9"/>
      <c r="U8" s="7"/>
      <c r="V8" s="7"/>
      <c r="W8" s="58"/>
      <c r="X8" s="7"/>
      <c r="Y8" s="7"/>
    </row>
    <row r="9" spans="1:39" ht="17.25" customHeight="1" x14ac:dyDescent="0.2">
      <c r="A9" s="81" t="s">
        <v>7</v>
      </c>
      <c r="B9" s="13"/>
      <c r="C9" s="20" t="s">
        <v>26</v>
      </c>
      <c r="D9" s="13"/>
      <c r="E9" s="21"/>
      <c r="F9" s="13"/>
      <c r="G9" s="21"/>
      <c r="H9" s="15"/>
      <c r="I9" s="21"/>
      <c r="J9" s="13"/>
      <c r="K9" s="21"/>
      <c r="L9" s="15"/>
      <c r="M9" s="21"/>
      <c r="N9" s="13"/>
      <c r="O9" s="21"/>
      <c r="P9" s="16"/>
      <c r="Q9" s="22" t="str">
        <f>IFERROR(ROUND(AVERAGE(E9:O9)*2,0)/2,"")</f>
        <v/>
      </c>
      <c r="R9" s="15"/>
      <c r="S9" s="24"/>
      <c r="T9" s="16"/>
      <c r="U9" s="23" t="str">
        <f>IF(COUNT(Q9,S9)&lt;&gt;2,"",ROUND(AVERAGE(Q9,S9)*2,0)/2)</f>
        <v/>
      </c>
      <c r="V9" s="15"/>
      <c r="W9" s="59" t="s">
        <v>37</v>
      </c>
      <c r="X9" s="17"/>
      <c r="Y9" s="91" t="str">
        <f>IF(COUNT(S9,S11,S13,S15,S17,S19,U9,U11,U13,U15,U17,U19,U21,U23,U25)&lt;&gt;15,"",ROUND(AVERAGE(U9:U27),1))</f>
        <v/>
      </c>
      <c r="AA9" s="55" t="str">
        <f>IF(ISNUMBER(U9),IF(U9-4&lt;0,U9-4,0),"")</f>
        <v/>
      </c>
    </row>
    <row r="10" spans="1:39" ht="6" customHeight="1" x14ac:dyDescent="0.2">
      <c r="A10" s="81"/>
      <c r="B10" s="13"/>
      <c r="C10" s="14"/>
      <c r="D10" s="13"/>
      <c r="E10" s="15"/>
      <c r="F10" s="13"/>
      <c r="G10" s="15"/>
      <c r="H10" s="15"/>
      <c r="I10" s="15"/>
      <c r="J10" s="13"/>
      <c r="K10" s="15"/>
      <c r="L10" s="15"/>
      <c r="M10" s="15"/>
      <c r="N10" s="13"/>
      <c r="O10" s="15"/>
      <c r="P10" s="16"/>
      <c r="Q10" s="15"/>
      <c r="R10" s="15"/>
      <c r="S10" s="15"/>
      <c r="T10" s="16"/>
      <c r="U10" s="17"/>
      <c r="V10" s="15"/>
      <c r="W10" s="58"/>
      <c r="X10" s="17"/>
      <c r="Y10" s="91"/>
    </row>
    <row r="11" spans="1:39" ht="17.25" customHeight="1" x14ac:dyDescent="0.2">
      <c r="A11" s="81"/>
      <c r="B11" s="13"/>
      <c r="C11" s="20" t="s">
        <v>27</v>
      </c>
      <c r="D11" s="13"/>
      <c r="E11" s="21"/>
      <c r="F11" s="13"/>
      <c r="G11" s="21"/>
      <c r="H11" s="15"/>
      <c r="I11" s="15"/>
      <c r="J11" s="13"/>
      <c r="K11" s="15"/>
      <c r="L11" s="15"/>
      <c r="M11" s="15"/>
      <c r="N11" s="13"/>
      <c r="O11" s="15"/>
      <c r="P11" s="16"/>
      <c r="Q11" s="77" t="str">
        <f>IFERROR(ROUND(AVERAGE(E11:O11)*2,0)/2,"")</f>
        <v/>
      </c>
      <c r="R11" s="15"/>
      <c r="S11" s="24"/>
      <c r="T11" s="16"/>
      <c r="U11" s="74" t="str">
        <f>IF(COUNT(Q11,S11)&lt;&gt;2,"",ROUND(AVERAGE(Q11,S11)*2,0)/2)</f>
        <v/>
      </c>
      <c r="V11" s="15"/>
      <c r="W11" s="79" t="s">
        <v>37</v>
      </c>
      <c r="X11" s="17"/>
      <c r="Y11" s="91"/>
      <c r="AA11" s="78" t="str">
        <f>IF(ISNUMBER(U11),IF(U11-4&lt;0,U11-4,0),"")</f>
        <v/>
      </c>
    </row>
    <row r="12" spans="1:39" ht="6" customHeight="1" x14ac:dyDescent="0.2">
      <c r="A12" s="81"/>
      <c r="B12" s="13"/>
      <c r="C12" s="14"/>
      <c r="D12" s="13"/>
      <c r="E12" s="15"/>
      <c r="F12" s="13"/>
      <c r="G12" s="15"/>
      <c r="H12" s="15"/>
      <c r="I12" s="15"/>
      <c r="J12" s="13"/>
      <c r="K12" s="15"/>
      <c r="L12" s="15"/>
      <c r="M12" s="15"/>
      <c r="N12" s="13"/>
      <c r="O12" s="15"/>
      <c r="P12" s="16"/>
      <c r="Q12" s="15"/>
      <c r="R12" s="15"/>
      <c r="S12" s="15"/>
      <c r="T12" s="16"/>
      <c r="U12" s="17"/>
      <c r="V12" s="15"/>
      <c r="W12" s="58"/>
      <c r="X12" s="17"/>
      <c r="Y12" s="91"/>
    </row>
    <row r="13" spans="1:39" ht="17.25" customHeight="1" x14ac:dyDescent="0.2">
      <c r="A13" s="81"/>
      <c r="B13" s="13"/>
      <c r="C13" s="20" t="s">
        <v>28</v>
      </c>
      <c r="D13" s="13"/>
      <c r="E13" s="21"/>
      <c r="F13" s="13"/>
      <c r="G13" s="21"/>
      <c r="H13" s="15"/>
      <c r="I13" s="21"/>
      <c r="J13" s="13"/>
      <c r="K13" s="21"/>
      <c r="L13" s="15"/>
      <c r="M13" s="15"/>
      <c r="N13" s="13"/>
      <c r="O13" s="15"/>
      <c r="P13" s="16"/>
      <c r="Q13" s="77" t="str">
        <f>IFERROR(ROUND(AVERAGE(E13:O13)*2,0)/2,"")</f>
        <v/>
      </c>
      <c r="R13" s="15"/>
      <c r="S13" s="24"/>
      <c r="T13" s="16"/>
      <c r="U13" s="74" t="str">
        <f>IF(COUNT(Q13,S13)&lt;&gt;2,"",ROUND(AVERAGE(Q13,S13)*2,0)/2)</f>
        <v/>
      </c>
      <c r="V13" s="15"/>
      <c r="W13" s="79" t="s">
        <v>37</v>
      </c>
      <c r="X13" s="17"/>
      <c r="Y13" s="91"/>
      <c r="AA13" s="78" t="str">
        <f>IF(ISNUMBER(U13),IF(U13-4&lt;0,U13-4,0),"")</f>
        <v/>
      </c>
    </row>
    <row r="14" spans="1:39" ht="6" customHeight="1" x14ac:dyDescent="0.2">
      <c r="A14" s="81"/>
      <c r="B14" s="13"/>
      <c r="C14" s="14"/>
      <c r="D14" s="13"/>
      <c r="E14" s="15"/>
      <c r="F14" s="13"/>
      <c r="G14" s="15"/>
      <c r="H14" s="15"/>
      <c r="I14" s="15"/>
      <c r="J14" s="13"/>
      <c r="K14" s="15"/>
      <c r="L14" s="15"/>
      <c r="M14" s="15"/>
      <c r="N14" s="13"/>
      <c r="O14" s="15"/>
      <c r="P14" s="16"/>
      <c r="Q14" s="15"/>
      <c r="R14" s="15"/>
      <c r="S14" s="15"/>
      <c r="T14" s="16"/>
      <c r="U14" s="17"/>
      <c r="V14" s="15"/>
      <c r="W14" s="58"/>
      <c r="X14" s="17"/>
      <c r="Y14" s="91"/>
    </row>
    <row r="15" spans="1:39" ht="17.25" customHeight="1" x14ac:dyDescent="0.2">
      <c r="A15" s="81"/>
      <c r="B15" s="13"/>
      <c r="C15" s="20" t="s">
        <v>29</v>
      </c>
      <c r="D15" s="13"/>
      <c r="E15" s="21"/>
      <c r="F15" s="13"/>
      <c r="G15" s="21"/>
      <c r="H15" s="15"/>
      <c r="I15" s="21"/>
      <c r="J15" s="13"/>
      <c r="K15" s="21"/>
      <c r="L15" s="15"/>
      <c r="M15" s="15"/>
      <c r="N15" s="13"/>
      <c r="O15" s="15"/>
      <c r="P15" s="16"/>
      <c r="Q15" s="77" t="str">
        <f>IFERROR(ROUND(AVERAGE(E15:O15)*2,0)/2,"")</f>
        <v/>
      </c>
      <c r="R15" s="15"/>
      <c r="S15" s="24"/>
      <c r="T15" s="16"/>
      <c r="U15" s="74" t="str">
        <f>IF(COUNT(Q15,S15)&lt;&gt;2,"",ROUND(AVERAGE(Q15,S15)*2,0)/2)</f>
        <v/>
      </c>
      <c r="V15" s="15"/>
      <c r="W15" s="79" t="s">
        <v>37</v>
      </c>
      <c r="X15" s="17"/>
      <c r="Y15" s="91"/>
      <c r="AA15" s="78" t="str">
        <f>IF(ISNUMBER(U15),IF(U15-4&lt;0,U15-4,0),"")</f>
        <v/>
      </c>
    </row>
    <row r="16" spans="1:39" ht="6" customHeight="1" x14ac:dyDescent="0.2">
      <c r="A16" s="81"/>
      <c r="B16" s="13"/>
      <c r="C16" s="14"/>
      <c r="D16" s="13"/>
      <c r="E16" s="15"/>
      <c r="F16" s="13"/>
      <c r="G16" s="15"/>
      <c r="H16" s="15"/>
      <c r="I16" s="15"/>
      <c r="J16" s="13"/>
      <c r="K16" s="15"/>
      <c r="L16" s="15"/>
      <c r="M16" s="15"/>
      <c r="N16" s="13"/>
      <c r="O16" s="15"/>
      <c r="P16" s="16"/>
      <c r="Q16" s="15"/>
      <c r="R16" s="15"/>
      <c r="S16" s="15"/>
      <c r="T16" s="16"/>
      <c r="U16" s="17"/>
      <c r="V16" s="15"/>
      <c r="W16" s="58"/>
      <c r="X16" s="17"/>
      <c r="Y16" s="91"/>
    </row>
    <row r="17" spans="1:27" ht="17.25" customHeight="1" x14ac:dyDescent="0.2">
      <c r="A17" s="81"/>
      <c r="B17" s="13"/>
      <c r="C17" s="25" t="s">
        <v>30</v>
      </c>
      <c r="D17" s="13"/>
      <c r="E17" s="15"/>
      <c r="F17" s="13"/>
      <c r="G17" s="15"/>
      <c r="H17" s="15"/>
      <c r="I17" s="75"/>
      <c r="J17" s="13"/>
      <c r="K17" s="75"/>
      <c r="L17" s="15"/>
      <c r="M17" s="75"/>
      <c r="N17" s="13"/>
      <c r="O17" s="75"/>
      <c r="P17" s="15"/>
      <c r="Q17" s="77" t="str">
        <f>IFERROR(ROUND(AVERAGE(E17:O17)*2,0)/2,"")</f>
        <v/>
      </c>
      <c r="R17" s="16"/>
      <c r="S17" s="24"/>
      <c r="T17" s="15"/>
      <c r="U17" s="74" t="str">
        <f>IF(COUNT(Q17,S17)&lt;&gt;2,"",ROUND(AVERAGE(Q17,S17)*2,0)/2)</f>
        <v/>
      </c>
      <c r="V17" s="16"/>
      <c r="W17" s="79" t="s">
        <v>37</v>
      </c>
      <c r="X17" s="17"/>
      <c r="Y17" s="91"/>
      <c r="AA17" s="78" t="str">
        <f>IF(ISNUMBER(U17),IF(U17-4&lt;0,U17-4,0),"")</f>
        <v/>
      </c>
    </row>
    <row r="18" spans="1:27" ht="6" customHeight="1" x14ac:dyDescent="0.2">
      <c r="A18" s="81"/>
      <c r="B18" s="13"/>
      <c r="C18" s="14"/>
      <c r="D18" s="13"/>
      <c r="E18" s="15"/>
      <c r="F18" s="13"/>
      <c r="G18" s="15"/>
      <c r="H18" s="15"/>
      <c r="I18" s="15"/>
      <c r="J18" s="13"/>
      <c r="K18" s="15"/>
      <c r="L18" s="15"/>
      <c r="M18" s="15"/>
      <c r="N18" s="13"/>
      <c r="O18" s="15"/>
      <c r="P18" s="16"/>
      <c r="Q18" s="15"/>
      <c r="R18" s="15"/>
      <c r="S18" s="15"/>
      <c r="T18" s="16"/>
      <c r="U18" s="17"/>
      <c r="V18" s="15"/>
      <c r="W18" s="58"/>
      <c r="X18" s="17"/>
      <c r="Y18" s="91"/>
    </row>
    <row r="19" spans="1:27" ht="17.25" customHeight="1" x14ac:dyDescent="0.2">
      <c r="A19" s="81"/>
      <c r="B19" s="13"/>
      <c r="C19" s="25" t="s">
        <v>31</v>
      </c>
      <c r="D19" s="13"/>
      <c r="E19" s="15"/>
      <c r="F19" s="13"/>
      <c r="G19" s="15"/>
      <c r="H19" s="15"/>
      <c r="I19" s="21"/>
      <c r="J19" s="13"/>
      <c r="K19" s="21"/>
      <c r="L19" s="15"/>
      <c r="M19" s="80"/>
      <c r="N19" s="13"/>
      <c r="O19" s="80"/>
      <c r="P19" s="15"/>
      <c r="Q19" s="77" t="str">
        <f>IFERROR(ROUND(AVERAGE(E19:O19)*2,0)/2,"")</f>
        <v/>
      </c>
      <c r="R19" s="16"/>
      <c r="S19" s="24"/>
      <c r="T19" s="15"/>
      <c r="U19" s="74" t="str">
        <f>IF(COUNT(Q19,S19)&lt;&gt;2,"",ROUND(AVERAGE(Q19,S19)*2,0)/2)</f>
        <v/>
      </c>
      <c r="V19" s="16"/>
      <c r="W19" s="79" t="s">
        <v>37</v>
      </c>
      <c r="X19" s="17"/>
      <c r="Y19" s="91"/>
      <c r="AA19" s="78" t="str">
        <f>IF(ISNUMBER(U19),IF(U19-4&lt;0,U19-4,0),"")</f>
        <v/>
      </c>
    </row>
    <row r="20" spans="1:27" ht="6" customHeight="1" x14ac:dyDescent="0.2">
      <c r="A20" s="81"/>
      <c r="B20" s="13"/>
      <c r="C20" s="14"/>
      <c r="D20" s="13"/>
      <c r="E20" s="15"/>
      <c r="F20" s="13"/>
      <c r="G20" s="15"/>
      <c r="H20" s="15"/>
      <c r="I20" s="15"/>
      <c r="J20" s="13"/>
      <c r="K20" s="15"/>
      <c r="L20" s="15"/>
      <c r="M20" s="15"/>
      <c r="N20" s="13"/>
      <c r="O20" s="15"/>
      <c r="P20" s="16"/>
      <c r="Q20" s="15"/>
      <c r="R20" s="15"/>
      <c r="S20" s="15"/>
      <c r="T20" s="16"/>
      <c r="U20" s="17"/>
      <c r="V20" s="15"/>
      <c r="W20" s="58"/>
      <c r="X20" s="17"/>
      <c r="Y20" s="91"/>
      <c r="AA20" s="73"/>
    </row>
    <row r="21" spans="1:27" ht="17.25" customHeight="1" x14ac:dyDescent="0.2">
      <c r="A21" s="81"/>
      <c r="B21" s="13"/>
      <c r="C21" s="25" t="s">
        <v>32</v>
      </c>
      <c r="D21" s="13"/>
      <c r="E21" s="15"/>
      <c r="F21" s="13"/>
      <c r="G21" s="15"/>
      <c r="H21" s="15"/>
      <c r="I21" s="75"/>
      <c r="J21" s="13"/>
      <c r="K21" s="75"/>
      <c r="L21" s="15"/>
      <c r="M21" s="75"/>
      <c r="N21" s="13"/>
      <c r="O21" s="75"/>
      <c r="P21" s="16"/>
      <c r="Q21" s="77" t="str">
        <f>IFERROR(ROUND(AVERAGE(E21:O21)*2,0)/2,"")</f>
        <v/>
      </c>
      <c r="R21" s="15"/>
      <c r="S21" s="15"/>
      <c r="T21" s="16"/>
      <c r="U21" s="74" t="str">
        <f>IF(Q21="","",Q21)</f>
        <v/>
      </c>
      <c r="V21" s="15"/>
      <c r="W21" s="79" t="s">
        <v>37</v>
      </c>
      <c r="X21" s="17"/>
      <c r="Y21" s="91"/>
      <c r="AA21" s="78" t="str">
        <f>IF(ISNUMBER(U21),IF(U21-4&lt;0,U21-4,0),"")</f>
        <v/>
      </c>
    </row>
    <row r="22" spans="1:27" ht="6" customHeight="1" x14ac:dyDescent="0.2">
      <c r="A22" s="81"/>
      <c r="B22" s="13"/>
      <c r="C22" s="14"/>
      <c r="D22" s="13"/>
      <c r="E22" s="15"/>
      <c r="F22" s="13"/>
      <c r="G22" s="15"/>
      <c r="H22" s="15"/>
      <c r="I22" s="15"/>
      <c r="J22" s="13"/>
      <c r="K22" s="15"/>
      <c r="L22" s="15"/>
      <c r="M22" s="15"/>
      <c r="N22" s="13"/>
      <c r="O22" s="15"/>
      <c r="P22" s="16"/>
      <c r="Q22" s="15"/>
      <c r="R22" s="15"/>
      <c r="S22" s="15"/>
      <c r="T22" s="16"/>
      <c r="U22" s="17"/>
      <c r="V22" s="15"/>
      <c r="W22" s="58"/>
      <c r="X22" s="17"/>
      <c r="Y22" s="91"/>
      <c r="AA22" s="73"/>
    </row>
    <row r="23" spans="1:27" ht="17.25" customHeight="1" x14ac:dyDescent="0.2">
      <c r="A23" s="81"/>
      <c r="B23" s="13"/>
      <c r="C23" s="25" t="s">
        <v>33</v>
      </c>
      <c r="D23" s="13"/>
      <c r="E23" s="75"/>
      <c r="F23" s="13"/>
      <c r="G23" s="75"/>
      <c r="H23" s="15"/>
      <c r="I23" s="15"/>
      <c r="J23" s="13"/>
      <c r="K23" s="15"/>
      <c r="L23" s="15"/>
      <c r="M23" s="15"/>
      <c r="N23" s="13"/>
      <c r="O23" s="15"/>
      <c r="P23" s="16"/>
      <c r="Q23" s="77" t="str">
        <f>IFERROR(ROUND(AVERAGE(E23:O23)*2,0)/2,"")</f>
        <v/>
      </c>
      <c r="R23" s="15"/>
      <c r="S23" s="15"/>
      <c r="T23" s="16"/>
      <c r="U23" s="74" t="str">
        <f>IF(Q23="","",Q23)</f>
        <v/>
      </c>
      <c r="V23" s="15"/>
      <c r="W23" s="79" t="s">
        <v>37</v>
      </c>
      <c r="X23" s="17"/>
      <c r="Y23" s="91"/>
      <c r="AA23" s="78" t="str">
        <f>IF(ISNUMBER(U23),IF(U23-4&lt;0,U23-4,0),"")</f>
        <v/>
      </c>
    </row>
    <row r="24" spans="1:27" ht="6" customHeight="1" x14ac:dyDescent="0.2">
      <c r="A24" s="81"/>
      <c r="B24" s="13"/>
      <c r="C24" s="14"/>
      <c r="D24" s="13"/>
      <c r="E24" s="15"/>
      <c r="F24" s="13"/>
      <c r="G24" s="15"/>
      <c r="H24" s="15"/>
      <c r="I24" s="15"/>
      <c r="J24" s="13"/>
      <c r="K24" s="15"/>
      <c r="L24" s="15"/>
      <c r="M24" s="15"/>
      <c r="N24" s="13"/>
      <c r="O24" s="15"/>
      <c r="P24" s="16"/>
      <c r="Q24" s="15"/>
      <c r="R24" s="15"/>
      <c r="S24" s="15"/>
      <c r="T24" s="16"/>
      <c r="U24" s="17"/>
      <c r="V24" s="15"/>
      <c r="W24" s="58"/>
      <c r="X24" s="17"/>
      <c r="Y24" s="91"/>
    </row>
    <row r="25" spans="1:27" ht="17.25" customHeight="1" x14ac:dyDescent="0.2">
      <c r="A25" s="81"/>
      <c r="B25" s="13"/>
      <c r="C25" s="25" t="s">
        <v>34</v>
      </c>
      <c r="D25" s="13"/>
      <c r="E25" s="15"/>
      <c r="F25" s="15"/>
      <c r="G25" s="15"/>
      <c r="H25" s="15"/>
      <c r="I25" s="15"/>
      <c r="J25" s="15"/>
      <c r="K25" s="15"/>
      <c r="L25" s="15"/>
      <c r="M25" s="83"/>
      <c r="N25" s="83"/>
      <c r="O25" s="83"/>
      <c r="P25" s="16"/>
      <c r="Q25" s="77" t="str">
        <f>IFERROR(ROUND(AVERAGE(E25:O25)*2,0)/2,"")</f>
        <v/>
      </c>
      <c r="R25" s="15"/>
      <c r="S25" s="15"/>
      <c r="T25" s="16"/>
      <c r="U25" s="90" t="str">
        <f>IF(COUNT(Q25,Q27)&lt;&gt;2,"",ROUND(AVERAGE(Q25,Q27)*2,0)/2)</f>
        <v/>
      </c>
      <c r="V25" s="15"/>
      <c r="W25" s="87" t="s">
        <v>37</v>
      </c>
      <c r="X25" s="17"/>
      <c r="Y25" s="91"/>
      <c r="AA25" s="86" t="str">
        <f>IF(ISNUMBER(U25),IF(U25-4&lt;0,U25-4,0),"")</f>
        <v/>
      </c>
    </row>
    <row r="26" spans="1:27" ht="6" customHeight="1" x14ac:dyDescent="0.2">
      <c r="A26" s="81"/>
      <c r="B26" s="13"/>
      <c r="C26" s="14"/>
      <c r="D26" s="13"/>
      <c r="E26" s="15"/>
      <c r="F26" s="13"/>
      <c r="G26" s="15"/>
      <c r="H26" s="15"/>
      <c r="I26" s="15"/>
      <c r="J26" s="13"/>
      <c r="K26" s="15"/>
      <c r="L26" s="15"/>
      <c r="M26" s="15"/>
      <c r="N26" s="13"/>
      <c r="O26" s="15"/>
      <c r="P26" s="16"/>
      <c r="Q26" s="15"/>
      <c r="R26" s="15"/>
      <c r="S26" s="15"/>
      <c r="T26" s="16"/>
      <c r="U26" s="90"/>
      <c r="V26" s="15"/>
      <c r="W26" s="87"/>
      <c r="X26" s="17"/>
      <c r="Y26" s="91"/>
      <c r="AA26" s="86"/>
    </row>
    <row r="27" spans="1:27" ht="17.25" customHeight="1" x14ac:dyDescent="0.2">
      <c r="A27" s="81"/>
      <c r="B27" s="13"/>
      <c r="C27" s="20" t="s">
        <v>35</v>
      </c>
      <c r="D27" s="13"/>
      <c r="E27" s="15"/>
      <c r="F27" s="13"/>
      <c r="G27" s="15"/>
      <c r="H27" s="15"/>
      <c r="I27" s="75"/>
      <c r="J27" s="13"/>
      <c r="K27" s="75"/>
      <c r="L27" s="15"/>
      <c r="M27" s="75"/>
      <c r="N27" s="13"/>
      <c r="O27" s="75"/>
      <c r="P27" s="16"/>
      <c r="Q27" s="77" t="str">
        <f>IFERROR(ROUND(AVERAGE(E27:O27)*2,0)/2,"")</f>
        <v/>
      </c>
      <c r="R27" s="15"/>
      <c r="S27" s="15"/>
      <c r="T27" s="16"/>
      <c r="U27" s="90"/>
      <c r="V27" s="15"/>
      <c r="W27" s="87"/>
      <c r="X27" s="17"/>
      <c r="Y27" s="91"/>
      <c r="AA27" s="86"/>
    </row>
    <row r="28" spans="1:27" ht="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4"/>
      <c r="R28" s="4"/>
      <c r="S28" s="4"/>
      <c r="T28" s="3"/>
      <c r="U28" s="4"/>
      <c r="V28" s="4"/>
      <c r="X28" s="4"/>
      <c r="Y28" s="4"/>
    </row>
    <row r="29" spans="1:27" ht="9.9499999999999993" customHeight="1" x14ac:dyDescent="0.2">
      <c r="P29" s="5"/>
      <c r="Q29" s="60"/>
      <c r="R29" s="60"/>
      <c r="S29" s="60"/>
      <c r="T29" s="61" t="s">
        <v>16</v>
      </c>
      <c r="U29" s="64" t="str">
        <f>IF(COUNT(U9:U27)&gt;=1,COUNTIF(U9:U27,"&lt;4"),"")</f>
        <v/>
      </c>
      <c r="V29" s="60"/>
    </row>
    <row r="30" spans="1:27" ht="5.25" customHeight="1" x14ac:dyDescent="0.2">
      <c r="P30" s="5"/>
      <c r="Q30" s="62"/>
      <c r="R30" s="62"/>
      <c r="S30" s="62"/>
      <c r="T30" s="62"/>
      <c r="U30" s="65"/>
      <c r="V30" s="62"/>
    </row>
    <row r="31" spans="1:27" ht="9.9499999999999993" customHeight="1" x14ac:dyDescent="0.2">
      <c r="P31" s="5"/>
      <c r="Q31" s="60"/>
      <c r="R31" s="60"/>
      <c r="S31" s="63"/>
      <c r="T31" s="61" t="s">
        <v>24</v>
      </c>
      <c r="U31" s="66" t="str">
        <f>IF(SUM(U9:U27)&lt;&gt;0,IF(SUM(AA9:AA27)=0,0,SUM(AA9:AA27)*-1),"")</f>
        <v/>
      </c>
      <c r="V31" s="60"/>
    </row>
    <row r="32" spans="1:27" ht="15" x14ac:dyDescent="0.2">
      <c r="P32" s="5"/>
      <c r="T32" s="5"/>
      <c r="Y32" s="6"/>
    </row>
    <row r="33" spans="1:27" ht="15" x14ac:dyDescent="0.2">
      <c r="P33" s="5"/>
      <c r="T33" s="5"/>
      <c r="Y33" s="6"/>
    </row>
    <row r="34" spans="1:27" x14ac:dyDescent="0.2">
      <c r="A34" s="40" t="s">
        <v>18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4"/>
      <c r="X34" s="41"/>
      <c r="Y34" s="43"/>
      <c r="Z34" s="13"/>
    </row>
    <row r="35" spans="1:27" x14ac:dyDescent="0.2">
      <c r="A35" s="39" t="s">
        <v>21</v>
      </c>
      <c r="B35" s="13"/>
      <c r="C35" s="84" t="s">
        <v>17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13"/>
    </row>
    <row r="36" spans="1:27" x14ac:dyDescent="0.2">
      <c r="A36" s="13"/>
      <c r="B36" s="13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26"/>
      <c r="Q36" s="45"/>
      <c r="R36" s="45"/>
      <c r="S36" s="45"/>
      <c r="T36" s="26"/>
      <c r="U36" s="45"/>
      <c r="V36" s="45"/>
      <c r="W36" s="47"/>
      <c r="X36" s="45"/>
      <c r="Y36" s="46"/>
      <c r="Z36" s="13"/>
    </row>
    <row r="37" spans="1:27" x14ac:dyDescent="0.2">
      <c r="A37" s="13"/>
      <c r="B37" s="13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26"/>
      <c r="Q37" s="45"/>
      <c r="R37" s="45"/>
      <c r="S37" s="45"/>
      <c r="T37" s="26"/>
      <c r="U37" s="45"/>
      <c r="V37" s="45"/>
      <c r="W37" s="47"/>
      <c r="X37" s="45"/>
      <c r="Y37" s="46"/>
      <c r="Z37" s="13"/>
    </row>
    <row r="38" spans="1:27" x14ac:dyDescent="0.2">
      <c r="A38" s="40" t="s">
        <v>19</v>
      </c>
      <c r="B38" s="41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2"/>
      <c r="Q38" s="48"/>
      <c r="R38" s="48"/>
      <c r="S38" s="48"/>
      <c r="T38" s="42"/>
      <c r="U38" s="48"/>
      <c r="V38" s="48"/>
      <c r="W38" s="50"/>
      <c r="X38" s="48"/>
      <c r="Y38" s="49"/>
      <c r="Z38" s="13"/>
    </row>
    <row r="39" spans="1:27" x14ac:dyDescent="0.2">
      <c r="A39" s="39" t="s">
        <v>21</v>
      </c>
      <c r="B39" s="13"/>
      <c r="C39" s="84" t="s">
        <v>36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13"/>
    </row>
    <row r="40" spans="1:27" x14ac:dyDescent="0.2">
      <c r="A40" s="13"/>
      <c r="B40" s="51"/>
      <c r="C40" s="88" t="s">
        <v>38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3"/>
    </row>
    <row r="41" spans="1:27" x14ac:dyDescent="0.2">
      <c r="A41" s="39" t="s">
        <v>21</v>
      </c>
      <c r="B41" s="13"/>
      <c r="C41" s="84" t="s">
        <v>39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13"/>
      <c r="AA41" s="78"/>
    </row>
    <row r="42" spans="1:2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6"/>
      <c r="Q42" s="13"/>
      <c r="R42" s="13"/>
      <c r="S42" s="13"/>
      <c r="T42" s="26"/>
      <c r="U42" s="13"/>
      <c r="V42" s="13"/>
      <c r="W42" s="28"/>
      <c r="X42" s="13"/>
      <c r="Y42" s="27"/>
      <c r="Z42" s="13"/>
    </row>
    <row r="43" spans="1:2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6"/>
      <c r="Q43" s="13"/>
      <c r="R43" s="13"/>
      <c r="S43" s="13"/>
      <c r="T43" s="26"/>
      <c r="U43" s="13"/>
      <c r="V43" s="13"/>
      <c r="W43" s="28"/>
      <c r="X43" s="13"/>
      <c r="Y43" s="27"/>
      <c r="Z43" s="13"/>
    </row>
    <row r="44" spans="1:2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6"/>
      <c r="Q44" s="13"/>
      <c r="R44" s="13"/>
      <c r="S44" s="13"/>
      <c r="T44" s="26"/>
      <c r="U44" s="13"/>
      <c r="V44" s="13"/>
      <c r="W44" s="28"/>
      <c r="X44" s="13"/>
      <c r="Y44" s="27"/>
      <c r="Z44" s="13"/>
    </row>
    <row r="45" spans="1:27" s="32" customFormat="1" x14ac:dyDescent="0.25">
      <c r="A45" s="29" t="s">
        <v>41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52"/>
      <c r="X45" s="30"/>
      <c r="Y45" s="30"/>
      <c r="Z45" s="31"/>
      <c r="AA45" s="56"/>
    </row>
    <row r="46" spans="1:27" ht="63.75" customHeight="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28"/>
      <c r="X46" s="13"/>
      <c r="Y46" s="13"/>
      <c r="Z46" s="13"/>
    </row>
    <row r="47" spans="1:27" ht="42.75" customHeight="1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28"/>
      <c r="X47" s="13"/>
      <c r="Y47" s="13"/>
      <c r="Z47" s="13"/>
    </row>
    <row r="48" spans="1:27" ht="23.2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28"/>
      <c r="X48" s="13"/>
      <c r="Y48" s="13"/>
      <c r="Z48" s="13"/>
    </row>
    <row r="49" spans="1:26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28"/>
      <c r="X49" s="13"/>
      <c r="Y49" s="13"/>
      <c r="Z49" s="13"/>
    </row>
  </sheetData>
  <sheetProtection algorithmName="SHA-512" hashValue="vX4hewvfRR6O6SW4BDry70dInZ6u4gwxdlqMG+vGrtmjo1663YAuq9x9V+o4ac2Yy9koopyq6IIWdfDeKTHaTQ==" saltValue="ySYaaaCjpCpZY2JL8p6yqg==" spinCount="100000" sheet="1" selectLockedCells="1"/>
  <mergeCells count="14">
    <mergeCell ref="C41:Y41"/>
    <mergeCell ref="AA2:AA7"/>
    <mergeCell ref="AA25:AA27"/>
    <mergeCell ref="W25:W27"/>
    <mergeCell ref="C35:Y35"/>
    <mergeCell ref="C39:Y39"/>
    <mergeCell ref="C40:Y40"/>
    <mergeCell ref="U25:U27"/>
    <mergeCell ref="Y9:Y27"/>
    <mergeCell ref="A9:A27"/>
    <mergeCell ref="E6:G6"/>
    <mergeCell ref="M6:O6"/>
    <mergeCell ref="I6:K6"/>
    <mergeCell ref="M25:O25"/>
  </mergeCells>
  <conditionalFormatting sqref="Y9 E9:U27">
    <cfRule type="cellIs" dxfId="1" priority="18" operator="between">
      <formula>0.1</formula>
      <formula>3.99999999</formula>
    </cfRule>
  </conditionalFormatting>
  <conditionalFormatting sqref="U29 U31">
    <cfRule type="cellIs" dxfId="0" priority="14" operator="lessThanOrEqual">
      <formula>2</formula>
    </cfRule>
  </conditionalFormatting>
  <dataValidations count="1">
    <dataValidation type="list" allowBlank="1" showInputMessage="1" showErrorMessage="1" errorTitle="Noteneingabe" error="Bitte geben Sie halbe oder ganze Noten zwischen 1 und 6 ein (halbe Noten mit Punkt)." sqref="E9 G9 I9 K9 M9 O9 E11 G11 E13 G13 E15 G15 E23 G23 I13 K13 I15 K15 I17 K17 I19 K19 I21 K21 I27 K27 M17 O17 M19 O19 M21 O21 M25:O25 M27 O27 S9 S11 S13 S15 S17 S19" xr:uid="{81C29BC9-645B-4A0C-9B45-E968C6107E3B}">
      <formula1>$AC$1:$AM$1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BM1 G&amp;K</vt:lpstr>
      <vt:lpstr>'BM1 G&amp;K'!Druckbereich</vt:lpstr>
    </vt:vector>
  </TitlesOfParts>
  <Company>the BEE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bbzdue</dc:creator>
  <cp:lastModifiedBy>Riana Dürig</cp:lastModifiedBy>
  <cp:lastPrinted>2019-03-29T19:38:44Z</cp:lastPrinted>
  <dcterms:created xsi:type="dcterms:W3CDTF">2009-12-10T13:31:05Z</dcterms:created>
  <dcterms:modified xsi:type="dcterms:W3CDTF">2019-03-29T19:40:09Z</dcterms:modified>
</cp:coreProperties>
</file>